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<sst xmlns="http://schemas.openxmlformats.org/spreadsheetml/2006/main" count="219" uniqueCount="104">
  <si>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</si>
  <si>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</si>
  <si>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</si>
  <si>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</si>
  <si>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Содержание мусоропроводов</t>
  </si>
  <si>
    <t>Аварийно-диспетчерское обслуживание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</si>
  <si>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</si>
  <si>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</si>
  <si>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</si>
  <si>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</si>
  <si>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</si>
  <si>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Управление лифтами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</si>
  <si>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</si>
  <si>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2023 году</t>
  </si>
  <si>
    <t>Замена стеклопакета окна ПВХ в машинном отделении в подъезде № 3</t>
  </si>
  <si>
    <t>Монтаж утеплителя на потолок в проходе запасного выходы(для утепления пола в кухне кв. № 187) и на стену в тамбуре подъезда № 6(для утепления угла в кухне кв. № 184)</t>
  </si>
  <si>
    <t>Ремонт стояков системы ГВС, поъезды №№ 3,6</t>
  </si>
  <si>
    <t>Восстановление освещения в тамбуре и колясочной подъезда № 6</t>
  </si>
  <si>
    <t>Прочистка ливневой канализации, подъезд № 2</t>
  </si>
  <si>
    <t>Ремонт стояка системы канализации, подъезд № 5</t>
  </si>
  <si>
    <t>Прочистка канала в кв. № 183</t>
  </si>
  <si>
    <t>Восстановление и увеличение яркости освещения в кабине лифта (одъезде № 2)</t>
  </si>
  <si>
    <t>Февраль</t>
  </si>
  <si>
    <t>Ремонт тамбурной двери в подъезде № 6</t>
  </si>
  <si>
    <t>Установка замка на подвальную дверь, подъезд № 1</t>
  </si>
  <si>
    <t>Прочистка системы канализации, подъезд № 3</t>
  </si>
  <si>
    <t>Ремонт стояка системы ГВС, подъезд № 3</t>
  </si>
  <si>
    <t>Ремонт стояков системы ГВС, подъезды №№ 4,7</t>
  </si>
  <si>
    <t>Ремонт стояка системы ГВС в кв. № 147</t>
  </si>
  <si>
    <t>Март</t>
  </si>
  <si>
    <t>Ремонт стояка системы ГВС в кв. № 6, подвал № 1</t>
  </si>
  <si>
    <t>Ремонт стояка системы ГВС в кв. №149</t>
  </si>
  <si>
    <t>Смена запороной арматуры системы ГВС в кв. №№ 35,241</t>
  </si>
  <si>
    <t>Прочистка ливневой сиситемы канализации, подъезд № 2</t>
  </si>
  <si>
    <t>Прочистка ливневой сиситемы канализации, подъезд № 1</t>
  </si>
  <si>
    <t>Смена запороной арматуры систем ГВС и ХВС в кв. №20</t>
  </si>
  <si>
    <t>Ремонт стояков системы ГВС, подвал № 2</t>
  </si>
  <si>
    <t>Прочистка ливневой сиситемы канализации, подъезд №2 (7,8,9 эт.)</t>
  </si>
  <si>
    <t>Апрель</t>
  </si>
  <si>
    <t>Монтаж почтовых ящиков, подъезды №№4,6,7</t>
  </si>
  <si>
    <t>Погрузка и вывоз мусора после субботника, организованного силами жителей</t>
  </si>
  <si>
    <t>Смена светильника в подъезде № 2(4-ый этаж)</t>
  </si>
  <si>
    <t>Ремонт стояка системы ГВС в кв. № 2</t>
  </si>
  <si>
    <t>Ремонт металлической двери, подъезд № 6</t>
  </si>
  <si>
    <t>Ремонт стояка системы ГВС в кв. № 41</t>
  </si>
  <si>
    <t>Утепление торцевой стены фасада кв.185</t>
  </si>
  <si>
    <t>Периодическая проверка вентиляционных каналов</t>
  </si>
  <si>
    <t>Май</t>
  </si>
  <si>
    <t>Техническое обслуживание ОПУ ХВС и тепловой энергии на отопление и ГВС, консервация</t>
  </si>
  <si>
    <t>Погрузка и вывоз веток после спила веток</t>
  </si>
  <si>
    <t>Ремонт стояка системы ГВС в кв. № 141</t>
  </si>
  <si>
    <t>Прочистка системы канализации, подъезд № 2</t>
  </si>
  <si>
    <t>Ремонт розлива системы ХВС, подъезд № 3</t>
  </si>
  <si>
    <t>Смена запорной арматуры системы ГВС в подъезде №4, в кв. № 145 систем ХВС и ГВС</t>
  </si>
  <si>
    <t>Ремонт тележки для выкатки мусорных баков, подъезд № 6</t>
  </si>
  <si>
    <t>Ремонт межпанельных швов в кв. 184</t>
  </si>
  <si>
    <t>Утепление торцевой стены фасада кв. № 220</t>
  </si>
  <si>
    <t>Июнь</t>
  </si>
  <si>
    <t>Ремонт розлива системы ХВС, подъезд № 4</t>
  </si>
  <si>
    <t>Прочистка симстемы канализации в кв. № 209</t>
  </si>
  <si>
    <t>Ремонт стояка системы ГВС в кв. №№ 137,141</t>
  </si>
  <si>
    <t>Ремонт игрового оборудования (горка)</t>
  </si>
  <si>
    <t>Устройство усиления плит, подъезд № 3</t>
  </si>
  <si>
    <t>Июль</t>
  </si>
  <si>
    <t>Ремонт игрового оборудования на детской площадке</t>
  </si>
  <si>
    <t>Ремонт тележки для выкаки мусорных баков, подъезд № 5</t>
  </si>
  <si>
    <t>Ремонт горки на придомовой территори</t>
  </si>
  <si>
    <t>Смена запорной арматуры систем ХВС,ГВС кв.№ 117</t>
  </si>
  <si>
    <t>Смена запорной арматуры систем ХВС и ГВС в кв. № 147</t>
  </si>
  <si>
    <t>Замена запорной арматуры системы ГВС в кв. №44</t>
  </si>
  <si>
    <t>Замена запорной арматуры системы ГВС в кв. №16</t>
  </si>
  <si>
    <t>Прочистка системы канализации подъезд №2</t>
  </si>
  <si>
    <t>Выкашивание газонов газонокосилкой на придомовой территории</t>
  </si>
  <si>
    <t>Ремонт стояка системы ГВС в кв. №№ 2,6</t>
  </si>
  <si>
    <t>Август</t>
  </si>
  <si>
    <t>Ремонт стояка системы канализации в кв. № 16</t>
  </si>
  <si>
    <t>Прочистка канализационного выпуска подъезд № 5</t>
  </si>
  <si>
    <t>Дезинсекция</t>
  </si>
  <si>
    <t>Прочистка канала в кв. № 141</t>
  </si>
  <si>
    <t>Ремонт межпанельных швов в кв. №№ 40,137,141</t>
  </si>
  <si>
    <t>Дезинсекция, подъезды №№ 1,2,3, с 1-по 9 эт.</t>
  </si>
  <si>
    <t>Сентябрь</t>
  </si>
  <si>
    <t>Смена светильников дворового освещения</t>
  </si>
  <si>
    <t>Прочистика канализации в подвале</t>
  </si>
  <si>
    <t>Техническое обслуживание ОПУ ХВС и тепловой энергии на отопление и ГВС, опрессовка</t>
  </si>
  <si>
    <t>Октябрь</t>
  </si>
  <si>
    <t>Ремонт стояка системы отопления в кв.250</t>
  </si>
  <si>
    <t>Ремонт стояка системы ГВС в кв.80</t>
  </si>
  <si>
    <t>Ноябрь</t>
  </si>
  <si>
    <t>Прочистка канала в кв. № 213</t>
  </si>
  <si>
    <t>Ремонт кровли над кв. № 142 и лифтовой шахты в подъезде № 3</t>
  </si>
  <si>
    <t>Смена светильника в подъезде №3, 8-ой этаж</t>
  </si>
  <si>
    <t>Декабрь</t>
  </si>
  <si>
    <t>Техническое обслуживание внутридомового газового оборудования</t>
  </si>
  <si>
    <t>Смена доводчика, подъезд № 5</t>
  </si>
  <si>
    <t>Регулировка доводчика в подъезде № 5</t>
  </si>
  <si>
    <t>Ремонт стояка системы ГВС в кв. №117</t>
  </si>
  <si>
    <t xml:space="preserve">Очистка придомовой территории от снега погрузчиком </t>
  </si>
  <si>
    <t>Ремонт полов (укладка плитки) в подъезде № 5</t>
  </si>
  <si>
    <t>Промывка приборов учета системы ХВС</t>
  </si>
  <si>
    <t>Замена стояка системы канализации в кв. 151-колясочная-подвал</t>
  </si>
  <si>
    <t>Проведение тепловизионного обследования кв. № 137</t>
  </si>
  <si>
    <t>Проведение тепловизионного обследования кв. № 187</t>
  </si>
  <si>
    <t>Ремонт бытовой канализации в подвальном помещении в подъездах №№ 5, 6, 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</si>
</sst>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00" fontId="5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6" fillId="0" borderId="0" xfId="0" applyFont="1" applyAlignment="1">
      <alignment/>
    </xf>
    <xf numFmtId="200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200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right"/>
    </xf>
    <xf numFmtId="201" fontId="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00" fontId="5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SheetLayoutView="100" workbookViewId="0" topLeftCell="A207">
      <selection activeCell="D207" sqref="D1:E16384"/>
    </sheetView>
  </sheetViews>
  <sheetFormatPr defaultColWidth="9.140625" defaultRowHeight="12.75"/>
  <cols>
    <col min="1" max="1" width="85.421875" style="0" customWidth="1"/>
    <col min="2" max="2" width="14.8515625" style="0" customWidth="1"/>
    <col min="3" max="3" width="10.28125" style="0" customWidth="1"/>
    <col min="4" max="4" width="10.57421875" style="11" hidden="1" customWidth="1"/>
    <col min="5" max="5" width="11.57421875" style="15" hidden="1" customWidth="1"/>
    <col min="6" max="7" width="9.140625" style="0" customWidth="1"/>
  </cols>
  <sheetData>
    <row r="1" spans="1:2" ht="51" customHeight="1">
      <c r="A1" s="35" t="s">
        <v>13</v>
      </c>
      <c r="B1" s="36"/>
    </row>
    <row r="2" spans="1:2" ht="24" customHeight="1">
      <c r="A2" s="1" t="s">
        <v>0</v>
      </c>
      <c r="B2" s="1" t="s">
        <v>1</v>
      </c>
    </row>
    <row r="3" spans="1:4" ht="24" customHeight="1">
      <c r="A3" s="34" t="s">
        <v>2</v>
      </c>
      <c r="B3" s="34"/>
      <c r="D3" s="12">
        <v>13667</v>
      </c>
    </row>
    <row r="4" spans="1:4" ht="24" customHeight="1">
      <c r="A4" s="3" t="s">
        <v>12</v>
      </c>
      <c r="B4" s="2">
        <v>42231.03</v>
      </c>
      <c r="D4" s="11">
        <f>B4/13667</f>
        <v>3.09</v>
      </c>
    </row>
    <row r="5" spans="1:4" ht="24" customHeight="1">
      <c r="A5" s="3" t="s">
        <v>11</v>
      </c>
      <c r="B5" s="2">
        <v>85418.75</v>
      </c>
      <c r="D5" s="11">
        <f aca="true" t="shared" si="0" ref="D5:D20">B5/13667</f>
        <v>6.25</v>
      </c>
    </row>
    <row r="6" spans="1:4" ht="24" customHeight="1">
      <c r="A6" s="3" t="s">
        <v>4</v>
      </c>
      <c r="B6" s="2">
        <v>34167.5</v>
      </c>
      <c r="D6" s="11">
        <f t="shared" si="0"/>
        <v>2.5</v>
      </c>
    </row>
    <row r="7" spans="1:4" ht="24" customHeight="1">
      <c r="A7" s="3" t="s">
        <v>5</v>
      </c>
      <c r="B7" s="2">
        <v>50431.23</v>
      </c>
      <c r="D7" s="11">
        <f t="shared" si="0"/>
        <v>3.6900000000000004</v>
      </c>
    </row>
    <row r="8" spans="1:4" ht="24" customHeight="1">
      <c r="A8" s="3" t="s">
        <v>6</v>
      </c>
      <c r="B8" s="2">
        <v>8701.35</v>
      </c>
      <c r="D8" s="11">
        <f t="shared" si="0"/>
        <v>0.6366686178385893</v>
      </c>
    </row>
    <row r="9" spans="1:5" ht="24" customHeight="1">
      <c r="A9" s="3" t="s">
        <v>8</v>
      </c>
      <c r="B9" s="2">
        <v>4716.87</v>
      </c>
      <c r="D9" s="11">
        <f t="shared" si="0"/>
        <v>0.34512841150215845</v>
      </c>
      <c r="E9" s="20"/>
    </row>
    <row r="10" spans="1:5" ht="24" customHeight="1">
      <c r="A10" s="3" t="s">
        <v>9</v>
      </c>
      <c r="B10" s="2">
        <v>12815.25</v>
      </c>
      <c r="D10" s="11">
        <f t="shared" si="0"/>
        <v>0.9376783493085534</v>
      </c>
      <c r="E10" s="21"/>
    </row>
    <row r="11" spans="1:5" ht="24" customHeight="1">
      <c r="A11" s="7" t="s">
        <v>7</v>
      </c>
      <c r="B11" s="2">
        <v>53847.98</v>
      </c>
      <c r="D11" s="11">
        <f t="shared" si="0"/>
        <v>3.9400000000000004</v>
      </c>
      <c r="E11" s="21"/>
    </row>
    <row r="12" spans="1:5" ht="24" customHeight="1">
      <c r="A12" s="3" t="s">
        <v>10</v>
      </c>
      <c r="B12" s="2">
        <v>15394.66</v>
      </c>
      <c r="D12" s="11">
        <f t="shared" si="0"/>
        <v>1.1264110631448014</v>
      </c>
      <c r="E12" s="21"/>
    </row>
    <row r="13" spans="1:5" ht="24" customHeight="1">
      <c r="A13" s="9" t="s">
        <v>14</v>
      </c>
      <c r="B13" s="10">
        <v>1896</v>
      </c>
      <c r="D13" s="13">
        <f t="shared" si="0"/>
        <v>0.13872832369942195</v>
      </c>
      <c r="E13" s="16"/>
    </row>
    <row r="14" spans="1:5" s="25" customFormat="1" ht="30" customHeight="1">
      <c r="A14" s="24" t="s">
        <v>15</v>
      </c>
      <c r="B14" s="10">
        <v>58039</v>
      </c>
      <c r="D14" s="13">
        <f t="shared" si="0"/>
        <v>4.246652520670228</v>
      </c>
      <c r="E14" s="16"/>
    </row>
    <row r="15" spans="1:6" ht="24" customHeight="1">
      <c r="A15" s="9" t="s">
        <v>18</v>
      </c>
      <c r="B15" s="8">
        <v>884</v>
      </c>
      <c r="D15" s="13">
        <f t="shared" si="0"/>
        <v>0.0646813492353845</v>
      </c>
      <c r="E15" s="16"/>
      <c r="F15" s="22"/>
    </row>
    <row r="16" spans="1:6" ht="24" customHeight="1">
      <c r="A16" s="9" t="s">
        <v>19</v>
      </c>
      <c r="B16" s="8">
        <v>2500</v>
      </c>
      <c r="D16" s="13">
        <f t="shared" si="0"/>
        <v>0.1829223677471281</v>
      </c>
      <c r="E16" s="17"/>
      <c r="F16" s="22"/>
    </row>
    <row r="17" spans="1:6" s="6" customFormat="1" ht="24" customHeight="1">
      <c r="A17" s="9" t="s">
        <v>16</v>
      </c>
      <c r="B17" s="8">
        <v>10856</v>
      </c>
      <c r="D17" s="13">
        <f t="shared" si="0"/>
        <v>0.7943220897051292</v>
      </c>
      <c r="E17" s="17"/>
      <c r="F17" s="23"/>
    </row>
    <row r="18" spans="1:6" s="6" customFormat="1" ht="24" customHeight="1">
      <c r="A18" s="18" t="s">
        <v>17</v>
      </c>
      <c r="B18" s="10">
        <v>10549</v>
      </c>
      <c r="D18" s="13">
        <f t="shared" si="0"/>
        <v>0.7718592229457818</v>
      </c>
      <c r="E18" s="19"/>
      <c r="F18" s="23"/>
    </row>
    <row r="19" spans="1:6" ht="24" customHeight="1">
      <c r="A19" s="18" t="s">
        <v>20</v>
      </c>
      <c r="B19" s="14">
        <v>400</v>
      </c>
      <c r="D19" s="13">
        <f t="shared" si="0"/>
        <v>0.0292675788395405</v>
      </c>
      <c r="E19" s="17">
        <f>D13+D14+D15+D16+D17+D18+D19+D20</f>
        <v>6.404038925879858</v>
      </c>
      <c r="F19" s="22"/>
    </row>
    <row r="20" spans="1:6" s="6" customFormat="1" ht="24" customHeight="1">
      <c r="A20" s="18" t="s">
        <v>21</v>
      </c>
      <c r="B20" s="14">
        <v>2400</v>
      </c>
      <c r="D20" s="13">
        <f t="shared" si="0"/>
        <v>0.175605473037243</v>
      </c>
      <c r="E20" s="19">
        <f>B13+B14+B15+B16+B17+B18+B19+B20</f>
        <v>87524</v>
      </c>
      <c r="F20" s="23"/>
    </row>
    <row r="21" spans="1:2" ht="24" customHeight="1">
      <c r="A21" s="4" t="s">
        <v>3</v>
      </c>
      <c r="B21" s="5">
        <f>SUM(B4:B20)</f>
        <v>395248.62</v>
      </c>
    </row>
    <row r="22" spans="1:4" ht="24" customHeight="1">
      <c r="A22" s="34" t="s">
        <v>22</v>
      </c>
      <c r="B22" s="34"/>
      <c r="D22" s="12"/>
    </row>
    <row r="23" spans="1:4" ht="24" customHeight="1">
      <c r="A23" s="3" t="s">
        <v>12</v>
      </c>
      <c r="B23" s="2">
        <v>42231.03</v>
      </c>
      <c r="D23" s="11">
        <f>B23/13667</f>
        <v>3.09</v>
      </c>
    </row>
    <row r="24" spans="1:4" ht="24" customHeight="1">
      <c r="A24" s="3" t="s">
        <v>11</v>
      </c>
      <c r="B24" s="2">
        <v>85418.75</v>
      </c>
      <c r="D24" s="11">
        <f aca="true" t="shared" si="1" ref="D24:D37">B24/13667</f>
        <v>6.25</v>
      </c>
    </row>
    <row r="25" spans="1:4" ht="24" customHeight="1">
      <c r="A25" s="3" t="s">
        <v>4</v>
      </c>
      <c r="B25" s="2">
        <v>34167.5</v>
      </c>
      <c r="D25" s="11">
        <f t="shared" si="1"/>
        <v>2.5</v>
      </c>
    </row>
    <row r="26" spans="1:4" ht="24" customHeight="1">
      <c r="A26" s="3" t="s">
        <v>5</v>
      </c>
      <c r="B26" s="2">
        <v>50431.23</v>
      </c>
      <c r="D26" s="11">
        <f t="shared" si="1"/>
        <v>3.6900000000000004</v>
      </c>
    </row>
    <row r="27" spans="1:4" ht="24" customHeight="1">
      <c r="A27" s="3" t="s">
        <v>6</v>
      </c>
      <c r="B27" s="2">
        <v>9398.58</v>
      </c>
      <c r="D27" s="11">
        <f t="shared" si="1"/>
        <v>0.6876842028243213</v>
      </c>
    </row>
    <row r="28" spans="1:5" ht="24" customHeight="1">
      <c r="A28" s="3" t="s">
        <v>8</v>
      </c>
      <c r="B28" s="2">
        <v>4716.87</v>
      </c>
      <c r="D28" s="11">
        <f t="shared" si="1"/>
        <v>0.34512841150215845</v>
      </c>
      <c r="E28" s="20"/>
    </row>
    <row r="29" spans="1:5" ht="24" customHeight="1">
      <c r="A29" s="3" t="s">
        <v>9</v>
      </c>
      <c r="B29" s="2">
        <v>12151.14</v>
      </c>
      <c r="D29" s="11">
        <f t="shared" si="1"/>
        <v>0.8890861198507353</v>
      </c>
      <c r="E29" s="21"/>
    </row>
    <row r="30" spans="1:5" ht="24" customHeight="1">
      <c r="A30" s="7" t="s">
        <v>7</v>
      </c>
      <c r="B30" s="2">
        <v>53847.98</v>
      </c>
      <c r="D30" s="11">
        <f t="shared" si="1"/>
        <v>3.9400000000000004</v>
      </c>
      <c r="E30" s="21"/>
    </row>
    <row r="31" spans="1:5" ht="24" customHeight="1">
      <c r="A31" s="3" t="s">
        <v>10</v>
      </c>
      <c r="B31" s="2">
        <v>15394.66</v>
      </c>
      <c r="D31" s="11">
        <f t="shared" si="1"/>
        <v>1.1264110631448014</v>
      </c>
      <c r="E31" s="21"/>
    </row>
    <row r="32" spans="1:5" ht="24" customHeight="1">
      <c r="A32" s="9" t="s">
        <v>23</v>
      </c>
      <c r="B32" s="10">
        <v>2197</v>
      </c>
      <c r="D32" s="13">
        <f t="shared" si="1"/>
        <v>0.1607521767761762</v>
      </c>
      <c r="E32" s="16"/>
    </row>
    <row r="33" spans="1:5" s="25" customFormat="1" ht="24" customHeight="1">
      <c r="A33" s="9" t="s">
        <v>24</v>
      </c>
      <c r="B33" s="8">
        <v>724</v>
      </c>
      <c r="D33" s="13">
        <f t="shared" si="1"/>
        <v>0.052974317699568306</v>
      </c>
      <c r="E33" s="16"/>
    </row>
    <row r="34" spans="1:6" ht="24" customHeight="1">
      <c r="A34" s="9" t="s">
        <v>25</v>
      </c>
      <c r="B34" s="8">
        <v>2213</v>
      </c>
      <c r="D34" s="13">
        <f t="shared" si="1"/>
        <v>0.16192287992975782</v>
      </c>
      <c r="E34" s="16"/>
      <c r="F34" s="22"/>
    </row>
    <row r="35" spans="1:6" ht="24" customHeight="1">
      <c r="A35" s="9" t="s">
        <v>26</v>
      </c>
      <c r="B35" s="8">
        <v>3504</v>
      </c>
      <c r="D35" s="13">
        <f t="shared" si="1"/>
        <v>0.2563839906343748</v>
      </c>
      <c r="E35" s="17"/>
      <c r="F35" s="22"/>
    </row>
    <row r="36" spans="1:6" s="6" customFormat="1" ht="24" customHeight="1">
      <c r="A36" s="9" t="s">
        <v>27</v>
      </c>
      <c r="B36" s="8">
        <v>8756</v>
      </c>
      <c r="D36" s="13">
        <f t="shared" si="1"/>
        <v>0.6406673007975415</v>
      </c>
      <c r="E36" s="17">
        <f>D32+D33+D34+D35+D36+D37</f>
        <v>1.5361820443403817</v>
      </c>
      <c r="F36" s="23"/>
    </row>
    <row r="37" spans="1:6" s="6" customFormat="1" ht="24" customHeight="1">
      <c r="A37" s="9" t="s">
        <v>28</v>
      </c>
      <c r="B37" s="8">
        <v>3601</v>
      </c>
      <c r="D37" s="13">
        <f t="shared" si="1"/>
        <v>0.2634813785029633</v>
      </c>
      <c r="E37" s="19">
        <f>B32+B33+B34+B35+B36+B37</f>
        <v>20995</v>
      </c>
      <c r="F37" s="23"/>
    </row>
    <row r="38" spans="1:2" ht="24" customHeight="1">
      <c r="A38" s="4" t="s">
        <v>3</v>
      </c>
      <c r="B38" s="5">
        <f>SUM(B23:B37)</f>
        <v>328752.73999999993</v>
      </c>
    </row>
    <row r="39" spans="1:4" ht="24" customHeight="1">
      <c r="A39" s="34" t="s">
        <v>29</v>
      </c>
      <c r="B39" s="34"/>
      <c r="D39" s="12"/>
    </row>
    <row r="40" spans="1:4" ht="24" customHeight="1">
      <c r="A40" s="3" t="s">
        <v>12</v>
      </c>
      <c r="B40" s="2">
        <v>42231.03</v>
      </c>
      <c r="D40" s="11">
        <f>B40/13667</f>
        <v>3.09</v>
      </c>
    </row>
    <row r="41" spans="1:4" ht="24" customHeight="1">
      <c r="A41" s="3" t="s">
        <v>11</v>
      </c>
      <c r="B41" s="2">
        <v>85418.75</v>
      </c>
      <c r="D41" s="11">
        <f aca="true" t="shared" si="2" ref="D41:D56">B41/13667</f>
        <v>6.25</v>
      </c>
    </row>
    <row r="42" spans="1:4" ht="24" customHeight="1">
      <c r="A42" s="3" t="s">
        <v>4</v>
      </c>
      <c r="B42" s="2">
        <v>34167.5</v>
      </c>
      <c r="D42" s="11">
        <f t="shared" si="2"/>
        <v>2.5</v>
      </c>
    </row>
    <row r="43" spans="1:4" ht="24" customHeight="1">
      <c r="A43" s="3" t="s">
        <v>5</v>
      </c>
      <c r="B43" s="2">
        <v>50431.23</v>
      </c>
      <c r="D43" s="11">
        <f t="shared" si="2"/>
        <v>3.6900000000000004</v>
      </c>
    </row>
    <row r="44" spans="1:4" ht="24" customHeight="1">
      <c r="A44" s="3" t="s">
        <v>6</v>
      </c>
      <c r="B44" s="2">
        <v>8701.35</v>
      </c>
      <c r="D44" s="11">
        <f t="shared" si="2"/>
        <v>0.6366686178385893</v>
      </c>
    </row>
    <row r="45" spans="1:5" ht="24" customHeight="1">
      <c r="A45" s="3" t="s">
        <v>8</v>
      </c>
      <c r="B45" s="2">
        <v>4716.87</v>
      </c>
      <c r="D45" s="11">
        <f t="shared" si="2"/>
        <v>0.34512841150215845</v>
      </c>
      <c r="E45" s="20"/>
    </row>
    <row r="46" spans="1:5" ht="24" customHeight="1">
      <c r="A46" s="3" t="s">
        <v>9</v>
      </c>
      <c r="B46" s="2">
        <v>20587</v>
      </c>
      <c r="D46" s="11">
        <f t="shared" si="2"/>
        <v>1.5063291139240507</v>
      </c>
      <c r="E46" s="21"/>
    </row>
    <row r="47" spans="1:5" ht="24" customHeight="1">
      <c r="A47" s="7" t="s">
        <v>7</v>
      </c>
      <c r="B47" s="2">
        <v>53847.98</v>
      </c>
      <c r="D47" s="11">
        <f t="shared" si="2"/>
        <v>3.9400000000000004</v>
      </c>
      <c r="E47" s="21"/>
    </row>
    <row r="48" spans="1:5" ht="24" customHeight="1">
      <c r="A48" s="3" t="s">
        <v>10</v>
      </c>
      <c r="B48" s="2">
        <v>15394.66</v>
      </c>
      <c r="D48" s="11">
        <f t="shared" si="2"/>
        <v>1.1264110631448014</v>
      </c>
      <c r="E48" s="21"/>
    </row>
    <row r="49" spans="1:5" ht="24" customHeight="1">
      <c r="A49" s="9" t="s">
        <v>30</v>
      </c>
      <c r="B49" s="14">
        <v>1966</v>
      </c>
      <c r="D49" s="13">
        <f t="shared" si="2"/>
        <v>0.14385014999634155</v>
      </c>
      <c r="E49" s="16"/>
    </row>
    <row r="50" spans="1:5" s="25" customFormat="1" ht="24" customHeight="1">
      <c r="A50" s="9" t="s">
        <v>31</v>
      </c>
      <c r="B50" s="14">
        <v>2693</v>
      </c>
      <c r="D50" s="13">
        <f t="shared" si="2"/>
        <v>0.1970439745372064</v>
      </c>
      <c r="E50" s="16"/>
    </row>
    <row r="51" spans="1:6" ht="24" customHeight="1">
      <c r="A51" s="9" t="s">
        <v>32</v>
      </c>
      <c r="B51" s="14">
        <v>2393</v>
      </c>
      <c r="D51" s="13">
        <f t="shared" si="2"/>
        <v>0.17509329040755103</v>
      </c>
      <c r="E51" s="16"/>
      <c r="F51" s="22"/>
    </row>
    <row r="52" spans="1:6" s="6" customFormat="1" ht="24" customHeight="1">
      <c r="A52" s="9" t="s">
        <v>33</v>
      </c>
      <c r="B52" s="14">
        <v>2213</v>
      </c>
      <c r="D52" s="13">
        <f t="shared" si="2"/>
        <v>0.16192287992975782</v>
      </c>
      <c r="E52" s="17"/>
      <c r="F52" s="23"/>
    </row>
    <row r="53" spans="1:6" ht="24" customHeight="1">
      <c r="A53" s="9" t="s">
        <v>34</v>
      </c>
      <c r="B53" s="14">
        <v>3100</v>
      </c>
      <c r="D53" s="13">
        <f t="shared" si="2"/>
        <v>0.22682373600643888</v>
      </c>
      <c r="E53" s="17"/>
      <c r="F53" s="22"/>
    </row>
    <row r="54" spans="1:6" s="6" customFormat="1" ht="24" customHeight="1">
      <c r="A54" s="9" t="s">
        <v>35</v>
      </c>
      <c r="B54" s="14">
        <v>4039</v>
      </c>
      <c r="D54" s="13">
        <f t="shared" si="2"/>
        <v>0.2955293773322602</v>
      </c>
      <c r="E54" s="17"/>
      <c r="F54" s="23"/>
    </row>
    <row r="55" spans="1:6" s="6" customFormat="1" ht="24" customHeight="1">
      <c r="A55" s="9" t="s">
        <v>36</v>
      </c>
      <c r="B55" s="14">
        <v>3725</v>
      </c>
      <c r="D55" s="13">
        <f t="shared" si="2"/>
        <v>0.2725543279432209</v>
      </c>
      <c r="E55" s="17">
        <f>D49+D50+D51+D52+D53+D54+D55+D56</f>
        <v>2.2020194629399286</v>
      </c>
      <c r="F55" s="23"/>
    </row>
    <row r="56" spans="1:6" s="6" customFormat="1" ht="24" customHeight="1">
      <c r="A56" s="9" t="s">
        <v>37</v>
      </c>
      <c r="B56" s="14">
        <v>9966</v>
      </c>
      <c r="D56" s="13">
        <f t="shared" si="2"/>
        <v>0.7292017267871516</v>
      </c>
      <c r="E56" s="19">
        <f>B49+B50+B51+B52+B53+B54+B55+B56</f>
        <v>30095</v>
      </c>
      <c r="F56" s="23"/>
    </row>
    <row r="57" spans="1:2" ht="24" customHeight="1">
      <c r="A57" s="4" t="s">
        <v>3</v>
      </c>
      <c r="B57" s="5">
        <f>SUM(B40:B56)</f>
        <v>345591.37</v>
      </c>
    </row>
    <row r="58" spans="1:4" ht="24" customHeight="1">
      <c r="A58" s="34" t="s">
        <v>38</v>
      </c>
      <c r="B58" s="34"/>
      <c r="D58" s="12"/>
    </row>
    <row r="59" spans="1:4" ht="24" customHeight="1">
      <c r="A59" s="3" t="s">
        <v>12</v>
      </c>
      <c r="B59" s="2">
        <v>42231.03</v>
      </c>
      <c r="D59" s="11">
        <f>B59/13667</f>
        <v>3.09</v>
      </c>
    </row>
    <row r="60" spans="1:4" ht="24" customHeight="1">
      <c r="A60" s="3" t="s">
        <v>11</v>
      </c>
      <c r="B60" s="2">
        <v>85418.75</v>
      </c>
      <c r="D60" s="11">
        <f aca="true" t="shared" si="3" ref="D60:D75">B60/13667</f>
        <v>6.25</v>
      </c>
    </row>
    <row r="61" spans="1:4" ht="24" customHeight="1">
      <c r="A61" s="3" t="s">
        <v>4</v>
      </c>
      <c r="B61" s="2">
        <v>34167.5</v>
      </c>
      <c r="D61" s="11">
        <f t="shared" si="3"/>
        <v>2.5</v>
      </c>
    </row>
    <row r="62" spans="1:4" ht="24" customHeight="1">
      <c r="A62" s="3" t="s">
        <v>5</v>
      </c>
      <c r="B62" s="2">
        <v>50431.23</v>
      </c>
      <c r="D62" s="11">
        <f t="shared" si="3"/>
        <v>3.6900000000000004</v>
      </c>
    </row>
    <row r="63" spans="1:4" ht="24" customHeight="1">
      <c r="A63" s="3" t="s">
        <v>6</v>
      </c>
      <c r="B63" s="2">
        <v>8614.19</v>
      </c>
      <c r="D63" s="11">
        <f t="shared" si="3"/>
        <v>0.6302912124094535</v>
      </c>
    </row>
    <row r="64" spans="1:5" ht="24" customHeight="1">
      <c r="A64" s="3" t="s">
        <v>8</v>
      </c>
      <c r="B64" s="2">
        <v>4716.87</v>
      </c>
      <c r="D64" s="11">
        <f t="shared" si="3"/>
        <v>0.34512841150215845</v>
      </c>
      <c r="E64" s="20"/>
    </row>
    <row r="65" spans="1:5" ht="24" customHeight="1">
      <c r="A65" s="3" t="s">
        <v>9</v>
      </c>
      <c r="B65" s="2">
        <v>12250</v>
      </c>
      <c r="D65" s="11">
        <f t="shared" si="3"/>
        <v>0.8963196019609277</v>
      </c>
      <c r="E65" s="21"/>
    </row>
    <row r="66" spans="1:5" ht="24" customHeight="1">
      <c r="A66" s="7" t="s">
        <v>7</v>
      </c>
      <c r="B66" s="2">
        <v>53847.98</v>
      </c>
      <c r="D66" s="11">
        <f t="shared" si="3"/>
        <v>3.9400000000000004</v>
      </c>
      <c r="E66" s="21"/>
    </row>
    <row r="67" spans="1:5" ht="24" customHeight="1">
      <c r="A67" s="3" t="s">
        <v>10</v>
      </c>
      <c r="B67" s="2">
        <v>15394.66</v>
      </c>
      <c r="D67" s="11">
        <f t="shared" si="3"/>
        <v>1.1264110631448014</v>
      </c>
      <c r="E67" s="21"/>
    </row>
    <row r="68" spans="1:5" ht="24" customHeight="1">
      <c r="A68" s="18" t="s">
        <v>46</v>
      </c>
      <c r="B68" s="10">
        <v>18300</v>
      </c>
      <c r="D68" s="28">
        <f>B68/13667</f>
        <v>1.338991731908978</v>
      </c>
      <c r="E68" s="21"/>
    </row>
    <row r="69" spans="1:5" ht="24" customHeight="1">
      <c r="A69" s="18" t="s">
        <v>39</v>
      </c>
      <c r="B69" s="10">
        <v>3366</v>
      </c>
      <c r="D69" s="13">
        <f t="shared" si="3"/>
        <v>0.2462866759347333</v>
      </c>
      <c r="E69" s="16"/>
    </row>
    <row r="70" spans="1:5" s="25" customFormat="1" ht="24" customHeight="1">
      <c r="A70" s="9" t="s">
        <v>40</v>
      </c>
      <c r="B70" s="10">
        <v>2754</v>
      </c>
      <c r="D70" s="26">
        <f t="shared" si="3"/>
        <v>0.20150728031023635</v>
      </c>
      <c r="E70" s="27"/>
    </row>
    <row r="71" spans="1:6" ht="24" customHeight="1">
      <c r="A71" s="9" t="s">
        <v>41</v>
      </c>
      <c r="B71" s="10">
        <v>2292</v>
      </c>
      <c r="D71" s="13">
        <f t="shared" si="3"/>
        <v>0.16770322675056706</v>
      </c>
      <c r="E71" s="16"/>
      <c r="F71" s="22"/>
    </row>
    <row r="72" spans="1:6" s="6" customFormat="1" ht="24" customHeight="1">
      <c r="A72" s="9" t="s">
        <v>42</v>
      </c>
      <c r="B72" s="14">
        <v>2546</v>
      </c>
      <c r="D72" s="13">
        <f t="shared" si="3"/>
        <v>0.18628813931367527</v>
      </c>
      <c r="E72" s="17"/>
      <c r="F72" s="23"/>
    </row>
    <row r="73" spans="1:6" ht="24" customHeight="1">
      <c r="A73" s="9" t="s">
        <v>43</v>
      </c>
      <c r="B73" s="10">
        <v>1810</v>
      </c>
      <c r="D73" s="13">
        <f t="shared" si="3"/>
        <v>0.13243579424892077</v>
      </c>
      <c r="E73" s="17"/>
      <c r="F73" s="22"/>
    </row>
    <row r="74" spans="1:6" s="6" customFormat="1" ht="24" customHeight="1">
      <c r="A74" s="18" t="s">
        <v>44</v>
      </c>
      <c r="B74" s="10">
        <v>2636</v>
      </c>
      <c r="D74" s="13">
        <f t="shared" si="3"/>
        <v>0.19287334455257188</v>
      </c>
      <c r="E74" s="17">
        <f>D69+D70+D71+D72+D73+D74+D75</f>
        <v>6.70190970951928</v>
      </c>
      <c r="F74" s="23"/>
    </row>
    <row r="75" spans="1:6" s="6" customFormat="1" ht="24" customHeight="1">
      <c r="A75" s="9" t="s">
        <v>45</v>
      </c>
      <c r="B75" s="14">
        <v>76191</v>
      </c>
      <c r="D75" s="13">
        <f t="shared" si="3"/>
        <v>5.574815248408576</v>
      </c>
      <c r="E75" s="19">
        <f>B69+B70+B71+B72+B73+B74+B75</f>
        <v>91595</v>
      </c>
      <c r="F75" s="23"/>
    </row>
    <row r="76" spans="1:2" ht="24" customHeight="1">
      <c r="A76" s="4" t="s">
        <v>3</v>
      </c>
      <c r="B76" s="5">
        <f>SUM(B59:B75)</f>
        <v>416967.20999999996</v>
      </c>
    </row>
    <row r="77" spans="1:4" ht="24" customHeight="1">
      <c r="A77" s="34" t="s">
        <v>47</v>
      </c>
      <c r="B77" s="34"/>
      <c r="D77" s="12"/>
    </row>
    <row r="78" spans="1:4" ht="24" customHeight="1">
      <c r="A78" s="3" t="s">
        <v>12</v>
      </c>
      <c r="B78" s="2">
        <v>42231.03</v>
      </c>
      <c r="D78" s="11">
        <f>B78/13667</f>
        <v>3.09</v>
      </c>
    </row>
    <row r="79" spans="1:4" ht="24" customHeight="1">
      <c r="A79" s="3" t="s">
        <v>11</v>
      </c>
      <c r="B79" s="2">
        <v>85418.75</v>
      </c>
      <c r="D79" s="11">
        <f aca="true" t="shared" si="4" ref="D79:D86">B79/13667</f>
        <v>6.25</v>
      </c>
    </row>
    <row r="80" spans="1:4" ht="24" customHeight="1">
      <c r="A80" s="3" t="s">
        <v>4</v>
      </c>
      <c r="B80" s="2">
        <v>34167.5</v>
      </c>
      <c r="D80" s="11">
        <f t="shared" si="4"/>
        <v>2.5</v>
      </c>
    </row>
    <row r="81" spans="1:4" ht="24" customHeight="1">
      <c r="A81" s="3" t="s">
        <v>5</v>
      </c>
      <c r="B81" s="2">
        <v>50431.23</v>
      </c>
      <c r="D81" s="11">
        <f t="shared" si="4"/>
        <v>3.6900000000000004</v>
      </c>
    </row>
    <row r="82" spans="1:4" ht="24" customHeight="1">
      <c r="A82" s="3" t="s">
        <v>6</v>
      </c>
      <c r="B82" s="2">
        <v>8527.04</v>
      </c>
      <c r="D82" s="11">
        <f t="shared" si="4"/>
        <v>0.6239145386697886</v>
      </c>
    </row>
    <row r="83" spans="1:5" ht="24" customHeight="1">
      <c r="A83" s="3" t="s">
        <v>48</v>
      </c>
      <c r="B83" s="2">
        <v>54966.42</v>
      </c>
      <c r="D83" s="11">
        <f t="shared" si="4"/>
        <v>4.021835077193239</v>
      </c>
      <c r="E83" s="20"/>
    </row>
    <row r="84" spans="1:5" ht="24" customHeight="1">
      <c r="A84" s="3" t="s">
        <v>9</v>
      </c>
      <c r="B84" s="2">
        <v>12250</v>
      </c>
      <c r="D84" s="11">
        <f t="shared" si="4"/>
        <v>0.8963196019609277</v>
      </c>
      <c r="E84" s="21"/>
    </row>
    <row r="85" spans="1:5" ht="24" customHeight="1">
      <c r="A85" s="7" t="s">
        <v>7</v>
      </c>
      <c r="B85" s="2">
        <v>53847.98</v>
      </c>
      <c r="D85" s="11">
        <f t="shared" si="4"/>
        <v>3.9400000000000004</v>
      </c>
      <c r="E85" s="21"/>
    </row>
    <row r="86" spans="1:5" ht="24" customHeight="1">
      <c r="A86" s="3" t="s">
        <v>10</v>
      </c>
      <c r="B86" s="2">
        <v>15394.66</v>
      </c>
      <c r="D86" s="11">
        <f t="shared" si="4"/>
        <v>1.1264110631448014</v>
      </c>
      <c r="E86" s="21"/>
    </row>
    <row r="87" spans="1:5" ht="24" customHeight="1">
      <c r="A87" s="9" t="s">
        <v>49</v>
      </c>
      <c r="B87" s="29">
        <v>2874.5</v>
      </c>
      <c r="D87" s="13">
        <f>B87/13667</f>
        <v>0.2103241384356479</v>
      </c>
      <c r="E87" s="16"/>
    </row>
    <row r="88" spans="1:5" ht="24" customHeight="1">
      <c r="A88" s="9" t="s">
        <v>50</v>
      </c>
      <c r="B88" s="2">
        <v>1028</v>
      </c>
      <c r="D88" s="13">
        <f aca="true" t="shared" si="5" ref="D88:D95">B88/13667</f>
        <v>0.07521767761761908</v>
      </c>
      <c r="E88" s="16"/>
    </row>
    <row r="89" spans="1:5" s="25" customFormat="1" ht="24" customHeight="1">
      <c r="A89" s="9" t="s">
        <v>51</v>
      </c>
      <c r="B89" s="29">
        <v>2694</v>
      </c>
      <c r="D89" s="26">
        <f t="shared" si="5"/>
        <v>0.19711714348430526</v>
      </c>
      <c r="E89" s="27"/>
    </row>
    <row r="90" spans="1:6" ht="24" customHeight="1">
      <c r="A90" s="9" t="s">
        <v>52</v>
      </c>
      <c r="B90" s="29">
        <v>21563</v>
      </c>
      <c r="D90" s="13">
        <f t="shared" si="5"/>
        <v>1.5777420062925294</v>
      </c>
      <c r="E90" s="16"/>
      <c r="F90" s="22"/>
    </row>
    <row r="91" spans="1:6" s="6" customFormat="1" ht="30" customHeight="1">
      <c r="A91" s="9" t="s">
        <v>53</v>
      </c>
      <c r="B91" s="2">
        <v>2670</v>
      </c>
      <c r="D91" s="13">
        <f t="shared" si="5"/>
        <v>0.19536108875393282</v>
      </c>
      <c r="E91" s="17"/>
      <c r="F91" s="23"/>
    </row>
    <row r="92" spans="1:6" ht="24" customHeight="1">
      <c r="A92" s="9" t="s">
        <v>25</v>
      </c>
      <c r="B92" s="2">
        <v>1796</v>
      </c>
      <c r="D92" s="13">
        <f t="shared" si="5"/>
        <v>0.13141142898953684</v>
      </c>
      <c r="E92" s="17"/>
      <c r="F92" s="22"/>
    </row>
    <row r="93" spans="1:6" s="6" customFormat="1" ht="24" customHeight="1">
      <c r="A93" s="9" t="s">
        <v>54</v>
      </c>
      <c r="B93" s="2">
        <v>1085</v>
      </c>
      <c r="D93" s="13">
        <f t="shared" si="5"/>
        <v>0.0793883076022536</v>
      </c>
      <c r="E93" s="17"/>
      <c r="F93" s="23"/>
    </row>
    <row r="94" spans="1:6" s="6" customFormat="1" ht="24" customHeight="1">
      <c r="A94" s="9" t="s">
        <v>55</v>
      </c>
      <c r="B94" s="2">
        <v>10872</v>
      </c>
      <c r="D94" s="13">
        <f>B94/13667</f>
        <v>0.7954927928587108</v>
      </c>
      <c r="E94" s="30">
        <f>D87+D88+D89+D90+D91+D92+D93+D94+D95</f>
        <v>4.786383258944904</v>
      </c>
      <c r="F94" s="23"/>
    </row>
    <row r="95" spans="1:6" s="6" customFormat="1" ht="24" customHeight="1">
      <c r="A95" s="9" t="s">
        <v>56</v>
      </c>
      <c r="B95" s="2">
        <v>20833</v>
      </c>
      <c r="D95" s="13">
        <f t="shared" si="5"/>
        <v>1.524328674910368</v>
      </c>
      <c r="E95" s="19">
        <f>B87+B88+B89+B90+B91+B92+B93+B94+B95</f>
        <v>65415.5</v>
      </c>
      <c r="F95" s="23"/>
    </row>
    <row r="96" spans="1:2" ht="24" customHeight="1">
      <c r="A96" s="4" t="s">
        <v>3</v>
      </c>
      <c r="B96" s="5">
        <f>SUM(B78:B95)</f>
        <v>422650.11</v>
      </c>
    </row>
    <row r="97" spans="1:4" ht="24" customHeight="1">
      <c r="A97" s="34" t="s">
        <v>57</v>
      </c>
      <c r="B97" s="34"/>
      <c r="D97" s="12"/>
    </row>
    <row r="98" spans="1:4" ht="24" customHeight="1">
      <c r="A98" s="3" t="s">
        <v>12</v>
      </c>
      <c r="B98" s="2">
        <v>42231.03</v>
      </c>
      <c r="D98" s="11">
        <f>B98/13667</f>
        <v>3.09</v>
      </c>
    </row>
    <row r="99" spans="1:4" ht="24" customHeight="1">
      <c r="A99" s="3" t="s">
        <v>11</v>
      </c>
      <c r="B99" s="2">
        <v>85418.75</v>
      </c>
      <c r="D99" s="11">
        <f aca="true" t="shared" si="6" ref="D99:D106">B99/13667</f>
        <v>6.25</v>
      </c>
    </row>
    <row r="100" spans="1:4" ht="24" customHeight="1">
      <c r="A100" s="3" t="s">
        <v>4</v>
      </c>
      <c r="B100" s="2">
        <v>34167.5</v>
      </c>
      <c r="D100" s="11">
        <f t="shared" si="6"/>
        <v>2.5</v>
      </c>
    </row>
    <row r="101" spans="1:4" ht="24" customHeight="1">
      <c r="A101" s="3" t="s">
        <v>5</v>
      </c>
      <c r="B101" s="2">
        <v>50431.23</v>
      </c>
      <c r="D101" s="11">
        <f t="shared" si="6"/>
        <v>3.6900000000000004</v>
      </c>
    </row>
    <row r="102" spans="1:4" ht="24" customHeight="1">
      <c r="A102" s="3" t="s">
        <v>6</v>
      </c>
      <c r="B102" s="2">
        <v>8527.04</v>
      </c>
      <c r="D102" s="11">
        <f t="shared" si="6"/>
        <v>0.6239145386697886</v>
      </c>
    </row>
    <row r="103" spans="1:5" ht="24" customHeight="1">
      <c r="A103" s="3" t="s">
        <v>8</v>
      </c>
      <c r="B103" s="2">
        <v>4716.87</v>
      </c>
      <c r="D103" s="11">
        <f t="shared" si="6"/>
        <v>0.34512841150215845</v>
      </c>
      <c r="E103" s="20"/>
    </row>
    <row r="104" spans="1:5" ht="24" customHeight="1">
      <c r="A104" s="3" t="s">
        <v>9</v>
      </c>
      <c r="B104" s="2">
        <v>12211.94</v>
      </c>
      <c r="D104" s="11">
        <f t="shared" si="6"/>
        <v>0.8935347918343456</v>
      </c>
      <c r="E104" s="21"/>
    </row>
    <row r="105" spans="1:5" ht="24" customHeight="1">
      <c r="A105" s="7" t="s">
        <v>7</v>
      </c>
      <c r="B105" s="2">
        <v>53847.98</v>
      </c>
      <c r="D105" s="11">
        <f t="shared" si="6"/>
        <v>3.9400000000000004</v>
      </c>
      <c r="E105" s="21"/>
    </row>
    <row r="106" spans="1:5" ht="24" customHeight="1">
      <c r="A106" s="3" t="s">
        <v>10</v>
      </c>
      <c r="B106" s="2">
        <v>15394.66</v>
      </c>
      <c r="D106" s="11">
        <f t="shared" si="6"/>
        <v>1.1264110631448014</v>
      </c>
      <c r="E106" s="21"/>
    </row>
    <row r="107" spans="1:5" ht="24" customHeight="1">
      <c r="A107" s="9" t="s">
        <v>46</v>
      </c>
      <c r="B107" s="29">
        <v>600</v>
      </c>
      <c r="D107" s="28">
        <f aca="true" t="shared" si="7" ref="D107:D112">B107/13667</f>
        <v>0.04390136825931075</v>
      </c>
      <c r="E107" s="21"/>
    </row>
    <row r="108" spans="1:5" ht="24" customHeight="1">
      <c r="A108" s="31" t="s">
        <v>58</v>
      </c>
      <c r="B108" s="14">
        <v>93695</v>
      </c>
      <c r="D108" s="13">
        <f t="shared" si="7"/>
        <v>6.855564498426868</v>
      </c>
      <c r="E108" s="16"/>
    </row>
    <row r="109" spans="1:5" s="25" customFormat="1" ht="24" customHeight="1">
      <c r="A109" s="31" t="s">
        <v>59</v>
      </c>
      <c r="B109" s="14">
        <v>1258</v>
      </c>
      <c r="D109" s="13">
        <f t="shared" si="7"/>
        <v>0.09204653545035486</v>
      </c>
      <c r="E109" s="16"/>
    </row>
    <row r="110" spans="1:6" ht="24" customHeight="1">
      <c r="A110" s="31" t="s">
        <v>60</v>
      </c>
      <c r="B110" s="10">
        <v>6238</v>
      </c>
      <c r="D110" s="13">
        <f t="shared" si="7"/>
        <v>0.45642789200263406</v>
      </c>
      <c r="E110" s="17"/>
      <c r="F110" s="22"/>
    </row>
    <row r="111" spans="1:6" s="6" customFormat="1" ht="24" customHeight="1">
      <c r="A111" s="3" t="s">
        <v>61</v>
      </c>
      <c r="B111" s="10">
        <v>7652</v>
      </c>
      <c r="D111" s="13">
        <f t="shared" si="7"/>
        <v>0.5598887832004098</v>
      </c>
      <c r="E111" s="17">
        <f>D108+D109+D110+D111+D112</f>
        <v>12.258944903782835</v>
      </c>
      <c r="F111" s="23"/>
    </row>
    <row r="112" spans="1:6" s="6" customFormat="1" ht="24" customHeight="1">
      <c r="A112" s="31" t="s">
        <v>62</v>
      </c>
      <c r="B112" s="14">
        <v>58700</v>
      </c>
      <c r="D112" s="13">
        <f t="shared" si="7"/>
        <v>4.295017194702568</v>
      </c>
      <c r="E112" s="17">
        <f>B108+B109+B110+B111+B112</f>
        <v>167543</v>
      </c>
      <c r="F112" s="23"/>
    </row>
    <row r="113" spans="1:2" ht="24" customHeight="1">
      <c r="A113" s="4" t="s">
        <v>3</v>
      </c>
      <c r="B113" s="5">
        <f>SUM(B98:B112)</f>
        <v>475090</v>
      </c>
    </row>
    <row r="114" spans="1:4" ht="24" customHeight="1">
      <c r="A114" s="34" t="s">
        <v>63</v>
      </c>
      <c r="B114" s="34"/>
      <c r="D114" s="12"/>
    </row>
    <row r="115" spans="1:4" ht="24" customHeight="1">
      <c r="A115" s="3" t="s">
        <v>12</v>
      </c>
      <c r="B115" s="2">
        <v>42231.03</v>
      </c>
      <c r="D115" s="11">
        <f>B115/13667</f>
        <v>3.09</v>
      </c>
    </row>
    <row r="116" spans="1:4" ht="24" customHeight="1">
      <c r="A116" s="3" t="s">
        <v>11</v>
      </c>
      <c r="B116" s="2">
        <v>85418.75</v>
      </c>
      <c r="D116" s="11">
        <f aca="true" t="shared" si="8" ref="D116:D134">B116/13667</f>
        <v>6.25</v>
      </c>
    </row>
    <row r="117" spans="1:4" ht="24" customHeight="1">
      <c r="A117" s="3" t="s">
        <v>4</v>
      </c>
      <c r="B117" s="2">
        <v>34167.5</v>
      </c>
      <c r="D117" s="11">
        <f t="shared" si="8"/>
        <v>2.5</v>
      </c>
    </row>
    <row r="118" spans="1:4" ht="24" customHeight="1">
      <c r="A118" s="3" t="s">
        <v>5</v>
      </c>
      <c r="B118" s="2">
        <v>50431.23</v>
      </c>
      <c r="D118" s="11">
        <f t="shared" si="8"/>
        <v>3.6900000000000004</v>
      </c>
    </row>
    <row r="119" spans="1:4" ht="24" customHeight="1">
      <c r="A119" s="3" t="s">
        <v>6</v>
      </c>
      <c r="B119" s="2">
        <v>8527.04</v>
      </c>
      <c r="D119" s="11">
        <f t="shared" si="8"/>
        <v>0.6239145386697886</v>
      </c>
    </row>
    <row r="120" spans="1:5" ht="24" customHeight="1">
      <c r="A120" s="3" t="s">
        <v>8</v>
      </c>
      <c r="B120" s="2">
        <v>4716.87</v>
      </c>
      <c r="D120" s="11">
        <f t="shared" si="8"/>
        <v>0.34512841150215845</v>
      </c>
      <c r="E120" s="20"/>
    </row>
    <row r="121" spans="1:5" ht="24" customHeight="1">
      <c r="A121" s="3" t="s">
        <v>9</v>
      </c>
      <c r="B121" s="2">
        <v>17625.98</v>
      </c>
      <c r="D121" s="11">
        <f t="shared" si="8"/>
        <v>1.2896743981854102</v>
      </c>
      <c r="E121" s="21"/>
    </row>
    <row r="122" spans="1:5" ht="24" customHeight="1">
      <c r="A122" s="7" t="s">
        <v>7</v>
      </c>
      <c r="B122" s="2">
        <v>53847.98</v>
      </c>
      <c r="D122" s="11">
        <f t="shared" si="8"/>
        <v>3.9400000000000004</v>
      </c>
      <c r="E122" s="21"/>
    </row>
    <row r="123" spans="1:5" ht="24" customHeight="1">
      <c r="A123" s="3" t="s">
        <v>10</v>
      </c>
      <c r="B123" s="2">
        <v>15394.66</v>
      </c>
      <c r="D123" s="11">
        <f t="shared" si="8"/>
        <v>1.1264110631448014</v>
      </c>
      <c r="E123" s="21"/>
    </row>
    <row r="124" spans="1:5" ht="24" customHeight="1">
      <c r="A124" s="9" t="s">
        <v>46</v>
      </c>
      <c r="B124" s="29">
        <v>400</v>
      </c>
      <c r="D124" s="28">
        <f t="shared" si="8"/>
        <v>0.0292675788395405</v>
      </c>
      <c r="E124" s="21"/>
    </row>
    <row r="125" spans="1:5" ht="24" customHeight="1">
      <c r="A125" s="9" t="s">
        <v>64</v>
      </c>
      <c r="B125" s="10">
        <v>4001</v>
      </c>
      <c r="D125" s="13">
        <f>B125/13667</f>
        <v>0.29274895734250383</v>
      </c>
      <c r="E125" s="16"/>
    </row>
    <row r="126" spans="1:5" s="25" customFormat="1" ht="24" customHeight="1">
      <c r="A126" s="9" t="s">
        <v>65</v>
      </c>
      <c r="B126" s="14">
        <v>2986</v>
      </c>
      <c r="D126" s="13">
        <f>B126/13667</f>
        <v>0.21848247603716983</v>
      </c>
      <c r="E126" s="16"/>
    </row>
    <row r="127" spans="1:6" ht="24" customHeight="1">
      <c r="A127" s="9" t="s">
        <v>66</v>
      </c>
      <c r="B127" s="14">
        <v>1128</v>
      </c>
      <c r="D127" s="13">
        <f>B127/13667</f>
        <v>0.0825345723275042</v>
      </c>
      <c r="E127" s="17"/>
      <c r="F127" s="22"/>
    </row>
    <row r="128" spans="1:6" s="6" customFormat="1" ht="24" customHeight="1">
      <c r="A128" s="9" t="s">
        <v>67</v>
      </c>
      <c r="B128" s="14">
        <v>1252</v>
      </c>
      <c r="D128" s="13">
        <f>B128/13667</f>
        <v>0.09160752176776177</v>
      </c>
      <c r="E128" s="17"/>
      <c r="F128" s="23"/>
    </row>
    <row r="129" spans="1:6" s="6" customFormat="1" ht="24" customHeight="1">
      <c r="A129" s="9" t="s">
        <v>73</v>
      </c>
      <c r="B129" s="14">
        <v>2875</v>
      </c>
      <c r="D129" s="13">
        <f>B129/13667</f>
        <v>0.21036072290919733</v>
      </c>
      <c r="E129" s="17"/>
      <c r="F129" s="23"/>
    </row>
    <row r="130" spans="1:5" ht="24" customHeight="1">
      <c r="A130" s="9" t="s">
        <v>68</v>
      </c>
      <c r="B130" s="14">
        <v>1684</v>
      </c>
      <c r="D130" s="13">
        <f t="shared" si="8"/>
        <v>0.1232165069144655</v>
      </c>
      <c r="E130" s="16"/>
    </row>
    <row r="131" spans="1:5" s="25" customFormat="1" ht="24" customHeight="1">
      <c r="A131" s="9" t="s">
        <v>69</v>
      </c>
      <c r="B131" s="14">
        <v>672</v>
      </c>
      <c r="D131" s="13">
        <f t="shared" si="8"/>
        <v>0.04916953245042804</v>
      </c>
      <c r="E131" s="16"/>
    </row>
    <row r="132" spans="1:6" ht="24" customHeight="1">
      <c r="A132" s="9" t="s">
        <v>70</v>
      </c>
      <c r="B132" s="10">
        <v>763</v>
      </c>
      <c r="D132" s="13">
        <f t="shared" si="8"/>
        <v>0.0558279066364235</v>
      </c>
      <c r="E132" s="17"/>
      <c r="F132" s="22"/>
    </row>
    <row r="133" spans="1:6" s="6" customFormat="1" ht="24" customHeight="1">
      <c r="A133" s="18" t="s">
        <v>71</v>
      </c>
      <c r="B133" s="32">
        <v>1508</v>
      </c>
      <c r="D133" s="13">
        <f t="shared" si="8"/>
        <v>0.11033877222506767</v>
      </c>
      <c r="E133" s="17">
        <f>D125+D126+D127+D128+D129+D130+D131+D132+D133+D134</f>
        <v>3.1527767615424014</v>
      </c>
      <c r="F133" s="23"/>
    </row>
    <row r="134" spans="1:6" s="6" customFormat="1" ht="24" customHeight="1">
      <c r="A134" s="9" t="s">
        <v>72</v>
      </c>
      <c r="B134" s="14">
        <v>26220</v>
      </c>
      <c r="D134" s="13">
        <f t="shared" si="8"/>
        <v>1.9184897929318796</v>
      </c>
      <c r="E134" s="17">
        <f>B125+B126+B127+B128+B129+B130+B131+B132+B133+B134</f>
        <v>43089</v>
      </c>
      <c r="F134" s="23"/>
    </row>
    <row r="135" spans="1:2" ht="24" customHeight="1">
      <c r="A135" s="4" t="s">
        <v>3</v>
      </c>
      <c r="B135" s="5">
        <f>SUM(B115:B134)</f>
        <v>355850.04</v>
      </c>
    </row>
    <row r="136" spans="1:4" ht="24" customHeight="1">
      <c r="A136" s="34" t="s">
        <v>74</v>
      </c>
      <c r="B136" s="34"/>
      <c r="D136" s="12"/>
    </row>
    <row r="137" spans="1:4" ht="24" customHeight="1">
      <c r="A137" s="3" t="s">
        <v>12</v>
      </c>
      <c r="B137" s="2">
        <v>42231.03</v>
      </c>
      <c r="D137" s="11">
        <f>B137/13667</f>
        <v>3.09</v>
      </c>
    </row>
    <row r="138" spans="1:4" ht="24" customHeight="1">
      <c r="A138" s="3" t="s">
        <v>11</v>
      </c>
      <c r="B138" s="2">
        <v>85418.75</v>
      </c>
      <c r="D138" s="11">
        <f aca="true" t="shared" si="9" ref="D138:D145">B138/13667</f>
        <v>6.25</v>
      </c>
    </row>
    <row r="139" spans="1:4" ht="24" customHeight="1">
      <c r="A139" s="3" t="s">
        <v>4</v>
      </c>
      <c r="B139" s="2">
        <v>34167.5</v>
      </c>
      <c r="D139" s="11">
        <f t="shared" si="9"/>
        <v>2.5</v>
      </c>
    </row>
    <row r="140" spans="1:4" ht="24" customHeight="1">
      <c r="A140" s="3" t="s">
        <v>5</v>
      </c>
      <c r="B140" s="2">
        <v>50431.23</v>
      </c>
      <c r="D140" s="11">
        <f t="shared" si="9"/>
        <v>3.6900000000000004</v>
      </c>
    </row>
    <row r="141" spans="1:4" ht="24" customHeight="1">
      <c r="A141" s="3" t="s">
        <v>6</v>
      </c>
      <c r="B141" s="2">
        <v>8705.34</v>
      </c>
      <c r="D141" s="11">
        <f t="shared" si="9"/>
        <v>0.6369605619375137</v>
      </c>
    </row>
    <row r="142" spans="1:5" ht="24" customHeight="1">
      <c r="A142" s="3" t="s">
        <v>8</v>
      </c>
      <c r="B142" s="2">
        <v>4716.87</v>
      </c>
      <c r="D142" s="11">
        <f t="shared" si="9"/>
        <v>0.34512841150215845</v>
      </c>
      <c r="E142" s="20"/>
    </row>
    <row r="143" spans="1:5" ht="24" customHeight="1">
      <c r="A143" s="3" t="s">
        <v>9</v>
      </c>
      <c r="B143" s="2">
        <v>12250</v>
      </c>
      <c r="D143" s="11">
        <f t="shared" si="9"/>
        <v>0.8963196019609277</v>
      </c>
      <c r="E143" s="21"/>
    </row>
    <row r="144" spans="1:5" ht="24" customHeight="1">
      <c r="A144" s="7" t="s">
        <v>7</v>
      </c>
      <c r="B144" s="2">
        <v>53847.98</v>
      </c>
      <c r="D144" s="11">
        <f t="shared" si="9"/>
        <v>3.9400000000000004</v>
      </c>
      <c r="E144" s="21"/>
    </row>
    <row r="145" spans="1:5" ht="24" customHeight="1">
      <c r="A145" s="3" t="s">
        <v>10</v>
      </c>
      <c r="B145" s="2">
        <v>15394.66</v>
      </c>
      <c r="D145" s="11">
        <f t="shared" si="9"/>
        <v>1.1264110631448014</v>
      </c>
      <c r="E145" s="21"/>
    </row>
    <row r="146" spans="1:5" ht="24" customHeight="1">
      <c r="A146" s="9" t="s">
        <v>75</v>
      </c>
      <c r="B146" s="10">
        <v>3920</v>
      </c>
      <c r="D146" s="13">
        <f aca="true" t="shared" si="10" ref="D146:D152">B146/13667</f>
        <v>0.2868222726274969</v>
      </c>
      <c r="E146" s="16"/>
    </row>
    <row r="147" spans="1:5" s="25" customFormat="1" ht="24" customHeight="1">
      <c r="A147" s="9" t="s">
        <v>76</v>
      </c>
      <c r="B147" s="32">
        <v>1258</v>
      </c>
      <c r="D147" s="13">
        <f t="shared" si="10"/>
        <v>0.09204653545035486</v>
      </c>
      <c r="E147" s="16"/>
    </row>
    <row r="148" spans="1:6" ht="24" customHeight="1">
      <c r="A148" s="9" t="s">
        <v>77</v>
      </c>
      <c r="B148" s="32">
        <v>9738.23</v>
      </c>
      <c r="D148" s="13">
        <f t="shared" si="10"/>
        <v>0.7125360357064462</v>
      </c>
      <c r="E148" s="17"/>
      <c r="F148" s="22"/>
    </row>
    <row r="149" spans="1:6" s="6" customFormat="1" ht="24" customHeight="1">
      <c r="A149" s="9" t="s">
        <v>80</v>
      </c>
      <c r="B149" s="32">
        <v>7470</v>
      </c>
      <c r="D149" s="13">
        <f t="shared" si="10"/>
        <v>0.5465720348284189</v>
      </c>
      <c r="E149" s="17"/>
      <c r="F149" s="23"/>
    </row>
    <row r="150" spans="1:6" s="6" customFormat="1" ht="24" customHeight="1">
      <c r="A150" s="9" t="s">
        <v>78</v>
      </c>
      <c r="B150" s="32">
        <v>400</v>
      </c>
      <c r="D150" s="13">
        <f t="shared" si="10"/>
        <v>0.0292675788395405</v>
      </c>
      <c r="E150" s="17"/>
      <c r="F150" s="23"/>
    </row>
    <row r="151" spans="1:5" ht="24" customHeight="1">
      <c r="A151" s="9" t="s">
        <v>79</v>
      </c>
      <c r="B151" s="32">
        <v>35496</v>
      </c>
      <c r="D151" s="13">
        <f t="shared" si="10"/>
        <v>2.597204946220824</v>
      </c>
      <c r="E151" s="17">
        <f>D146+D147+D148+D149+D150+D151+D152</f>
        <v>6.182939196604961</v>
      </c>
    </row>
    <row r="152" spans="1:5" s="25" customFormat="1" ht="24" customHeight="1">
      <c r="A152" s="9" t="s">
        <v>72</v>
      </c>
      <c r="B152" s="32">
        <v>26220</v>
      </c>
      <c r="D152" s="13">
        <f t="shared" si="10"/>
        <v>1.9184897929318796</v>
      </c>
      <c r="E152" s="16">
        <f>B146+B147+B148+B149+B150+B151+B152</f>
        <v>84502.23</v>
      </c>
    </row>
    <row r="153" spans="1:2" ht="24" customHeight="1">
      <c r="A153" s="4" t="s">
        <v>3</v>
      </c>
      <c r="B153" s="5">
        <f>SUM(B137:B152)</f>
        <v>391665.58999999997</v>
      </c>
    </row>
    <row r="154" spans="1:4" ht="24" customHeight="1">
      <c r="A154" s="34" t="s">
        <v>81</v>
      </c>
      <c r="B154" s="34"/>
      <c r="D154" s="12"/>
    </row>
    <row r="155" spans="1:4" ht="24" customHeight="1">
      <c r="A155" s="3" t="s">
        <v>12</v>
      </c>
      <c r="B155" s="2">
        <v>42231.03</v>
      </c>
      <c r="D155" s="11">
        <f>B155/13667</f>
        <v>3.09</v>
      </c>
    </row>
    <row r="156" spans="1:4" ht="24" customHeight="1">
      <c r="A156" s="3" t="s">
        <v>11</v>
      </c>
      <c r="B156" s="2">
        <v>85418.75</v>
      </c>
      <c r="D156" s="11">
        <f aca="true" t="shared" si="11" ref="D156:D166">B156/13667</f>
        <v>6.25</v>
      </c>
    </row>
    <row r="157" spans="1:4" ht="24" customHeight="1">
      <c r="A157" s="3" t="s">
        <v>4</v>
      </c>
      <c r="B157" s="2">
        <v>34167.5</v>
      </c>
      <c r="D157" s="11">
        <f t="shared" si="11"/>
        <v>2.5</v>
      </c>
    </row>
    <row r="158" spans="1:4" ht="24" customHeight="1">
      <c r="A158" s="3" t="s">
        <v>5</v>
      </c>
      <c r="B158" s="2">
        <v>50431.23</v>
      </c>
      <c r="D158" s="11">
        <f t="shared" si="11"/>
        <v>3.6900000000000004</v>
      </c>
    </row>
    <row r="159" spans="1:4" ht="24" customHeight="1">
      <c r="A159" s="3" t="s">
        <v>6</v>
      </c>
      <c r="B159" s="2">
        <v>8616.19</v>
      </c>
      <c r="D159" s="11">
        <f t="shared" si="11"/>
        <v>0.6304375503036511</v>
      </c>
    </row>
    <row r="160" spans="1:5" ht="30" customHeight="1">
      <c r="A160" s="3" t="s">
        <v>84</v>
      </c>
      <c r="B160" s="2">
        <v>50695.92</v>
      </c>
      <c r="D160" s="11">
        <f t="shared" si="11"/>
        <v>3.709367088607595</v>
      </c>
      <c r="E160" s="20"/>
    </row>
    <row r="161" spans="1:5" ht="24" customHeight="1">
      <c r="A161" s="3" t="s">
        <v>9</v>
      </c>
      <c r="B161" s="2">
        <v>17827.22</v>
      </c>
      <c r="D161" s="11">
        <f t="shared" si="11"/>
        <v>1.304398917099583</v>
      </c>
      <c r="E161" s="21"/>
    </row>
    <row r="162" spans="1:5" ht="24" customHeight="1">
      <c r="A162" s="7" t="s">
        <v>7</v>
      </c>
      <c r="B162" s="2">
        <v>53847.98</v>
      </c>
      <c r="D162" s="11">
        <f t="shared" si="11"/>
        <v>3.9400000000000004</v>
      </c>
      <c r="E162" s="21"/>
    </row>
    <row r="163" spans="1:5" ht="24" customHeight="1">
      <c r="A163" s="3" t="s">
        <v>10</v>
      </c>
      <c r="B163" s="2">
        <v>15394.66</v>
      </c>
      <c r="D163" s="11">
        <f t="shared" si="11"/>
        <v>1.1264110631448014</v>
      </c>
      <c r="E163" s="21"/>
    </row>
    <row r="164" spans="1:5" ht="24" customHeight="1">
      <c r="A164" s="18" t="s">
        <v>82</v>
      </c>
      <c r="B164" s="10">
        <v>8898</v>
      </c>
      <c r="D164" s="13">
        <f t="shared" si="11"/>
        <v>0.6510572912855784</v>
      </c>
      <c r="E164" s="16"/>
    </row>
    <row r="165" spans="1:5" s="25" customFormat="1" ht="24" customHeight="1">
      <c r="A165" s="9" t="s">
        <v>83</v>
      </c>
      <c r="B165" s="10">
        <v>2038</v>
      </c>
      <c r="D165" s="13">
        <f t="shared" si="11"/>
        <v>0.14911831418745886</v>
      </c>
      <c r="E165" s="17">
        <f>D164+D165+D166</f>
        <v>0.8620033657715667</v>
      </c>
    </row>
    <row r="166" spans="1:6" ht="24" customHeight="1">
      <c r="A166" s="9" t="s">
        <v>28</v>
      </c>
      <c r="B166" s="10">
        <v>845</v>
      </c>
      <c r="D166" s="13">
        <f t="shared" si="11"/>
        <v>0.0618277602985293</v>
      </c>
      <c r="E166" s="17">
        <f>B164+B165+B166</f>
        <v>11781</v>
      </c>
      <c r="F166" s="22"/>
    </row>
    <row r="167" spans="1:2" ht="24" customHeight="1">
      <c r="A167" s="4" t="s">
        <v>3</v>
      </c>
      <c r="B167" s="5">
        <f>SUM(B155:B166)</f>
        <v>370411.4799999999</v>
      </c>
    </row>
    <row r="168" spans="1:4" ht="24" customHeight="1">
      <c r="A168" s="34" t="s">
        <v>85</v>
      </c>
      <c r="B168" s="34"/>
      <c r="D168" s="12"/>
    </row>
    <row r="169" spans="1:4" ht="24" customHeight="1">
      <c r="A169" s="3" t="s">
        <v>12</v>
      </c>
      <c r="B169" s="2">
        <v>42231.03</v>
      </c>
      <c r="D169" s="11">
        <f>B169/13667</f>
        <v>3.09</v>
      </c>
    </row>
    <row r="170" spans="1:4" ht="24" customHeight="1">
      <c r="A170" s="3" t="s">
        <v>11</v>
      </c>
      <c r="B170" s="2">
        <v>85418.75</v>
      </c>
      <c r="D170" s="11">
        <f aca="true" t="shared" si="12" ref="D170:D179">B170/13667</f>
        <v>6.25</v>
      </c>
    </row>
    <row r="171" spans="1:4" ht="24" customHeight="1">
      <c r="A171" s="3" t="s">
        <v>4</v>
      </c>
      <c r="B171" s="2">
        <v>34167.5</v>
      </c>
      <c r="D171" s="11">
        <f t="shared" si="12"/>
        <v>2.5</v>
      </c>
    </row>
    <row r="172" spans="1:4" ht="24" customHeight="1">
      <c r="A172" s="3" t="s">
        <v>5</v>
      </c>
      <c r="B172" s="2">
        <v>50431.23</v>
      </c>
      <c r="D172" s="11">
        <f t="shared" si="12"/>
        <v>3.6900000000000004</v>
      </c>
    </row>
    <row r="173" spans="1:4" ht="24" customHeight="1">
      <c r="A173" s="3" t="s">
        <v>6</v>
      </c>
      <c r="B173" s="2">
        <v>8800.49</v>
      </c>
      <c r="D173" s="11">
        <f t="shared" si="12"/>
        <v>0.6439225872539694</v>
      </c>
    </row>
    <row r="174" spans="1:5" ht="24" customHeight="1">
      <c r="A174" s="3" t="s">
        <v>8</v>
      </c>
      <c r="B174" s="2">
        <v>4716.87</v>
      </c>
      <c r="D174" s="11">
        <f t="shared" si="12"/>
        <v>0.34512841150215845</v>
      </c>
      <c r="E174" s="20"/>
    </row>
    <row r="175" spans="1:5" ht="24" customHeight="1">
      <c r="A175" s="3" t="s">
        <v>9</v>
      </c>
      <c r="B175" s="2">
        <v>12235.14</v>
      </c>
      <c r="D175" s="11">
        <f t="shared" si="12"/>
        <v>0.8952323114070388</v>
      </c>
      <c r="E175" s="21"/>
    </row>
    <row r="176" spans="1:5" ht="24" customHeight="1">
      <c r="A176" s="7" t="s">
        <v>7</v>
      </c>
      <c r="B176" s="2">
        <v>53847.98</v>
      </c>
      <c r="D176" s="11">
        <f t="shared" si="12"/>
        <v>3.9400000000000004</v>
      </c>
      <c r="E176" s="21"/>
    </row>
    <row r="177" spans="1:5" ht="24" customHeight="1">
      <c r="A177" s="3" t="s">
        <v>10</v>
      </c>
      <c r="B177" s="2">
        <v>15394.66</v>
      </c>
      <c r="D177" s="11">
        <f t="shared" si="12"/>
        <v>1.1264110631448014</v>
      </c>
      <c r="E177" s="21"/>
    </row>
    <row r="178" spans="1:5" ht="24" customHeight="1">
      <c r="A178" s="9" t="s">
        <v>86</v>
      </c>
      <c r="B178" s="14">
        <v>1280</v>
      </c>
      <c r="D178" s="13">
        <f t="shared" si="12"/>
        <v>0.0936562522865296</v>
      </c>
      <c r="E178" s="17">
        <f>D178+D179</f>
        <v>0.45094022097022024</v>
      </c>
    </row>
    <row r="179" spans="1:5" s="25" customFormat="1" ht="24" customHeight="1">
      <c r="A179" s="9" t="s">
        <v>87</v>
      </c>
      <c r="B179" s="14">
        <v>4883</v>
      </c>
      <c r="D179" s="13">
        <f t="shared" si="12"/>
        <v>0.35728396868369067</v>
      </c>
      <c r="E179" s="17">
        <f>B178+B179</f>
        <v>6163</v>
      </c>
    </row>
    <row r="180" spans="1:2" ht="24" customHeight="1">
      <c r="A180" s="4" t="s">
        <v>3</v>
      </c>
      <c r="B180" s="5">
        <f>SUM(B169:B179)</f>
        <v>313406.64999999997</v>
      </c>
    </row>
    <row r="181" spans="1:4" ht="24" customHeight="1">
      <c r="A181" s="34" t="s">
        <v>88</v>
      </c>
      <c r="B181" s="34"/>
      <c r="D181" s="12"/>
    </row>
    <row r="182" spans="1:4" ht="24" customHeight="1">
      <c r="A182" s="3" t="s">
        <v>12</v>
      </c>
      <c r="B182" s="2">
        <v>42231.03</v>
      </c>
      <c r="D182" s="11">
        <f>B182/13667</f>
        <v>3.09</v>
      </c>
    </row>
    <row r="183" spans="1:4" ht="24" customHeight="1">
      <c r="A183" s="3" t="s">
        <v>11</v>
      </c>
      <c r="B183" s="2">
        <v>85418.75</v>
      </c>
      <c r="D183" s="11">
        <f aca="true" t="shared" si="13" ref="D183:D194">B183/13667</f>
        <v>6.25</v>
      </c>
    </row>
    <row r="184" spans="1:4" ht="24" customHeight="1">
      <c r="A184" s="3" t="s">
        <v>4</v>
      </c>
      <c r="B184" s="2">
        <v>34167.5</v>
      </c>
      <c r="D184" s="11">
        <f t="shared" si="13"/>
        <v>2.5</v>
      </c>
    </row>
    <row r="185" spans="1:4" ht="24" customHeight="1">
      <c r="A185" s="3" t="s">
        <v>5</v>
      </c>
      <c r="B185" s="2">
        <v>50431.23</v>
      </c>
      <c r="D185" s="11">
        <f t="shared" si="13"/>
        <v>3.6900000000000004</v>
      </c>
    </row>
    <row r="186" spans="1:4" ht="24" customHeight="1">
      <c r="A186" s="3" t="s">
        <v>6</v>
      </c>
      <c r="B186" s="2">
        <v>9481.44</v>
      </c>
      <c r="D186" s="11">
        <f t="shared" si="13"/>
        <v>0.6937469817809322</v>
      </c>
    </row>
    <row r="187" spans="1:5" ht="24" customHeight="1">
      <c r="A187" s="3" t="s">
        <v>8</v>
      </c>
      <c r="B187" s="2">
        <v>4716.87</v>
      </c>
      <c r="D187" s="11">
        <f t="shared" si="13"/>
        <v>0.34512841150215845</v>
      </c>
      <c r="E187" s="20"/>
    </row>
    <row r="188" spans="1:5" ht="24" customHeight="1">
      <c r="A188" s="3" t="s">
        <v>9</v>
      </c>
      <c r="B188" s="2">
        <v>12211.51</v>
      </c>
      <c r="D188" s="11">
        <f t="shared" si="13"/>
        <v>0.893503329187093</v>
      </c>
      <c r="E188" s="21"/>
    </row>
    <row r="189" spans="1:5" ht="24" customHeight="1">
      <c r="A189" s="7" t="s">
        <v>7</v>
      </c>
      <c r="B189" s="2">
        <v>53847.98</v>
      </c>
      <c r="D189" s="11">
        <f t="shared" si="13"/>
        <v>3.9400000000000004</v>
      </c>
      <c r="E189" s="21"/>
    </row>
    <row r="190" spans="1:5" ht="24" customHeight="1">
      <c r="A190" s="3" t="s">
        <v>10</v>
      </c>
      <c r="B190" s="2">
        <v>15394.66</v>
      </c>
      <c r="D190" s="11">
        <f t="shared" si="13"/>
        <v>1.1264110631448014</v>
      </c>
      <c r="E190" s="21"/>
    </row>
    <row r="191" spans="1:5" ht="24" customHeight="1">
      <c r="A191" s="9" t="s">
        <v>46</v>
      </c>
      <c r="B191" s="14">
        <v>2750</v>
      </c>
      <c r="D191" s="28">
        <f t="shared" si="13"/>
        <v>0.20121460452184092</v>
      </c>
      <c r="E191" s="20"/>
    </row>
    <row r="192" spans="1:5" s="25" customFormat="1" ht="24" customHeight="1">
      <c r="A192" s="33" t="s">
        <v>91</v>
      </c>
      <c r="B192" s="33">
        <v>1553</v>
      </c>
      <c r="D192" s="13">
        <f>B192/13667</f>
        <v>0.11363137484451599</v>
      </c>
      <c r="E192" s="17"/>
    </row>
    <row r="193" spans="1:5" s="25" customFormat="1" ht="24" customHeight="1">
      <c r="A193" s="9" t="s">
        <v>89</v>
      </c>
      <c r="B193" s="14">
        <v>400</v>
      </c>
      <c r="D193" s="13">
        <f>B193/13667</f>
        <v>0.0292675788395405</v>
      </c>
      <c r="E193" s="17">
        <f>D192+D193+D194</f>
        <v>0.5453281627277383</v>
      </c>
    </row>
    <row r="194" spans="1:5" s="25" customFormat="1" ht="24" customHeight="1">
      <c r="A194" s="9" t="s">
        <v>90</v>
      </c>
      <c r="B194" s="14">
        <v>5500</v>
      </c>
      <c r="D194" s="13">
        <f t="shared" si="13"/>
        <v>0.40242920904368185</v>
      </c>
      <c r="E194" s="17">
        <f>B192+B193+B194</f>
        <v>7453</v>
      </c>
    </row>
    <row r="195" spans="1:2" ht="24" customHeight="1">
      <c r="A195" s="4" t="s">
        <v>3</v>
      </c>
      <c r="B195" s="5">
        <f>SUM(B182:B194)</f>
        <v>318103.97</v>
      </c>
    </row>
    <row r="196" spans="1:4" ht="24" customHeight="1">
      <c r="A196" s="34" t="s">
        <v>92</v>
      </c>
      <c r="B196" s="34"/>
      <c r="D196" s="12"/>
    </row>
    <row r="197" spans="1:4" ht="24" customHeight="1">
      <c r="A197" s="3" t="s">
        <v>12</v>
      </c>
      <c r="B197" s="2">
        <v>42231.03</v>
      </c>
      <c r="D197" s="11">
        <f>B197/13667</f>
        <v>3.09</v>
      </c>
    </row>
    <row r="198" spans="1:4" ht="24" customHeight="1">
      <c r="A198" s="3" t="s">
        <v>11</v>
      </c>
      <c r="B198" s="2">
        <v>85418.75</v>
      </c>
      <c r="D198" s="11">
        <f aca="true" t="shared" si="14" ref="D198:D207">B198/13667</f>
        <v>6.25</v>
      </c>
    </row>
    <row r="199" spans="1:4" ht="24" customHeight="1">
      <c r="A199" s="3" t="s">
        <v>4</v>
      </c>
      <c r="B199" s="2">
        <v>34167.5</v>
      </c>
      <c r="D199" s="11">
        <f t="shared" si="14"/>
        <v>2.5</v>
      </c>
    </row>
    <row r="200" spans="1:4" ht="24" customHeight="1">
      <c r="A200" s="3" t="s">
        <v>5</v>
      </c>
      <c r="B200" s="2">
        <v>50431.23</v>
      </c>
      <c r="D200" s="11">
        <f t="shared" si="14"/>
        <v>3.6900000000000004</v>
      </c>
    </row>
    <row r="201" spans="1:4" ht="24" customHeight="1">
      <c r="A201" s="3" t="s">
        <v>6</v>
      </c>
      <c r="B201" s="2">
        <v>9702.04</v>
      </c>
      <c r="D201" s="11">
        <f t="shared" si="14"/>
        <v>0.7098880515109388</v>
      </c>
    </row>
    <row r="202" spans="1:5" ht="24" customHeight="1">
      <c r="A202" s="3" t="s">
        <v>8</v>
      </c>
      <c r="B202" s="2">
        <v>4716.87</v>
      </c>
      <c r="D202" s="11">
        <f t="shared" si="14"/>
        <v>0.34512841150215845</v>
      </c>
      <c r="E202" s="20"/>
    </row>
    <row r="203" spans="1:5" ht="24" customHeight="1">
      <c r="A203" s="3" t="s">
        <v>9</v>
      </c>
      <c r="B203" s="2">
        <v>12250</v>
      </c>
      <c r="D203" s="11">
        <f t="shared" si="14"/>
        <v>0.8963196019609277</v>
      </c>
      <c r="E203" s="21"/>
    </row>
    <row r="204" spans="1:5" ht="24" customHeight="1">
      <c r="A204" s="7" t="s">
        <v>7</v>
      </c>
      <c r="B204" s="2">
        <v>53847.98</v>
      </c>
      <c r="D204" s="11">
        <f t="shared" si="14"/>
        <v>3.9400000000000004</v>
      </c>
      <c r="E204" s="21"/>
    </row>
    <row r="205" spans="1:5" ht="24" customHeight="1">
      <c r="A205" s="3" t="s">
        <v>10</v>
      </c>
      <c r="B205" s="2">
        <v>15394.66</v>
      </c>
      <c r="D205" s="11">
        <f t="shared" si="14"/>
        <v>1.1264110631448014</v>
      </c>
      <c r="E205" s="21"/>
    </row>
    <row r="206" spans="1:5" ht="24" customHeight="1">
      <c r="A206" s="9" t="s">
        <v>46</v>
      </c>
      <c r="B206" s="14">
        <v>5000</v>
      </c>
      <c r="D206" s="28">
        <f t="shared" si="14"/>
        <v>0.3658447354942562</v>
      </c>
      <c r="E206" s="20"/>
    </row>
    <row r="207" spans="1:5" s="25" customFormat="1" ht="24" customHeight="1">
      <c r="A207" s="33" t="s">
        <v>93</v>
      </c>
      <c r="B207" s="33">
        <v>36137.39</v>
      </c>
      <c r="D207" s="28">
        <f t="shared" si="14"/>
        <v>2.644134777200556</v>
      </c>
      <c r="E207" s="20"/>
    </row>
    <row r="208" spans="1:5" s="25" customFormat="1" ht="24" customHeight="1">
      <c r="A208" s="18" t="s">
        <v>94</v>
      </c>
      <c r="B208" s="29">
        <v>8623</v>
      </c>
      <c r="D208" s="13">
        <f>B208/13667</f>
        <v>0.6309358308333943</v>
      </c>
      <c r="E208" s="17"/>
    </row>
    <row r="209" spans="1:5" s="25" customFormat="1" ht="24" customHeight="1">
      <c r="A209" s="18" t="s">
        <v>95</v>
      </c>
      <c r="B209" s="29">
        <v>667</v>
      </c>
      <c r="D209" s="13">
        <f>B209/13667</f>
        <v>0.048803687714933784</v>
      </c>
      <c r="E209" s="17"/>
    </row>
    <row r="210" spans="1:5" s="25" customFormat="1" ht="24" customHeight="1">
      <c r="A210" s="18" t="s">
        <v>96</v>
      </c>
      <c r="B210" s="29">
        <v>1894</v>
      </c>
      <c r="D210" s="26">
        <f>B210/13667</f>
        <v>0.13858198580522427</v>
      </c>
      <c r="E210" s="37"/>
    </row>
    <row r="211" spans="1:5" s="25" customFormat="1" ht="24" customHeight="1">
      <c r="A211" s="18" t="s">
        <v>97</v>
      </c>
      <c r="B211" s="2">
        <v>3000</v>
      </c>
      <c r="D211" s="13">
        <f>B211/13667</f>
        <v>0.21950684129655373</v>
      </c>
      <c r="E211" s="17"/>
    </row>
    <row r="212" spans="1:5" s="25" customFormat="1" ht="24" customHeight="1">
      <c r="A212" s="18" t="s">
        <v>98</v>
      </c>
      <c r="B212" s="29">
        <v>74803</v>
      </c>
      <c r="D212" s="13">
        <f>B212/13667</f>
        <v>5.47325674983537</v>
      </c>
      <c r="E212" s="17"/>
    </row>
    <row r="213" spans="1:5" s="25" customFormat="1" ht="24" customHeight="1">
      <c r="A213" s="18" t="s">
        <v>99</v>
      </c>
      <c r="B213" s="2">
        <v>4999</v>
      </c>
      <c r="D213" s="13">
        <f>B213/13667</f>
        <v>0.36577156654715737</v>
      </c>
      <c r="E213" s="17"/>
    </row>
    <row r="214" spans="1:5" s="25" customFormat="1" ht="24" customHeight="1">
      <c r="A214" s="18" t="s">
        <v>100</v>
      </c>
      <c r="B214" s="31">
        <v>24969.36</v>
      </c>
      <c r="D214" s="26">
        <f>B214/13667</f>
        <v>1.8269817809321724</v>
      </c>
      <c r="E214" s="37"/>
    </row>
    <row r="215" spans="1:5" s="25" customFormat="1" ht="24" customHeight="1">
      <c r="A215" s="18" t="s">
        <v>101</v>
      </c>
      <c r="B215" s="2">
        <v>2200</v>
      </c>
      <c r="D215" s="13">
        <f>B215/13667</f>
        <v>0.16097168361747274</v>
      </c>
      <c r="E215" s="17"/>
    </row>
    <row r="216" spans="1:5" s="25" customFormat="1" ht="24" customHeight="1">
      <c r="A216" s="18" t="s">
        <v>102</v>
      </c>
      <c r="B216" s="2">
        <v>2200</v>
      </c>
      <c r="D216" s="13">
        <f>B216/13667</f>
        <v>0.16097168361747274</v>
      </c>
      <c r="E216" s="17">
        <f>D208+D209+D210+D211+D212+D213+D214+D215+D216+D217</f>
        <v>20.9142723348211</v>
      </c>
    </row>
    <row r="217" spans="1:5" s="25" customFormat="1" ht="24" customHeight="1">
      <c r="A217" s="7" t="s">
        <v>103</v>
      </c>
      <c r="B217" s="38">
        <v>162480</v>
      </c>
      <c r="D217" s="26">
        <f>B217/13667</f>
        <v>11.88849052462135</v>
      </c>
      <c r="E217" s="37">
        <f>B208+B209+B210+B211+B212+B213+B214+B215+B216+B217</f>
        <v>285835.36</v>
      </c>
    </row>
    <row r="218" spans="1:2" ht="24" customHeight="1">
      <c r="A218" s="4" t="s">
        <v>3</v>
      </c>
      <c r="B218" s="5">
        <f>SUM(B197:B217)</f>
        <v>635132.81</v>
      </c>
    </row>
    <row r="220" ht="15">
      <c r="B220" s="12"/>
    </row>
  </sheetData>
  <sheetProtection/>
  <mergeCells count="13">
    <mergeCell ref="A181:B181"/>
    <mergeCell ref="A168:B168"/>
    <mergeCell ref="A154:B154"/>
    <mergeCell ref="A136:B136"/>
    <mergeCell ref="A114:B114"/>
    <mergeCell ref="A196:B196"/>
    <mergeCell ref="A97:B97"/>
    <mergeCell ref="A3:B3"/>
    <mergeCell ref="A1:B1"/>
    <mergeCell ref="A22:B22"/>
    <mergeCell ref="A39:B39"/>
    <mergeCell ref="A58:B58"/>
    <mergeCell ref="A77:B77"/>
  </mergeCells>
  <printOptions/>
  <pageMargins left="0" right="0" top="0" bottom="0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2022-03-02T08:32:03Z</cp:lastPrinted>
  <dcterms:created xsi:type="dcterms:W3CDTF">1996-10-08T23:32:33Z</dcterms:created>
  <dcterms:modified xsi:type="dcterms:W3CDTF">2024-01-23T05:35:37Z</dcterms:modified>
  <cp:category/>
  <cp:version/>
  <cp:contentType/>
  <cp:contentStatus/>
</cp:coreProperties>
</file>